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.sharepoint.com/sites/E-Commerce/Sdilene dokumenty/Private/Konfigurátory/Potisk krytek/na web/"/>
    </mc:Choice>
  </mc:AlternateContent>
  <xr:revisionPtr revIDLastSave="0" documentId="8_{F5EFEAAD-77AB-4297-B154-07DAA672A043}" xr6:coauthVersionLast="47" xr6:coauthVersionMax="47" xr10:uidLastSave="{00000000-0000-0000-0000-000000000000}"/>
  <workbookProtection workbookAlgorithmName="SHA-512" workbookHashValue="OqglaTcfcZtvrWBMsSVtB6lMmIxA2Di7ChQSew8FjkLP3XZHGU2cdwYx4Xed5FYSg2XdZ5XNqWAiGCVPgV2Ezg==" workbookSaltValue="A9JdFFQOFOIu2awTkgVstw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7" i="5"/>
  <c r="A39" i="5"/>
  <c r="C12" i="8"/>
  <c r="D1" i="2" l="1"/>
  <c r="B55" i="2" s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6" i="5" l="1"/>
  <c r="J26" i="5"/>
  <c r="P26" i="5" s="1"/>
  <c r="J25" i="5"/>
  <c r="P25" i="5" s="1"/>
  <c r="C25" i="5"/>
  <c r="J24" i="5"/>
  <c r="P24" i="5" s="1"/>
  <c r="C24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P37" i="5" s="1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C10" i="8" l="1"/>
  <c r="C15" i="8" s="1"/>
  <c r="F6" i="3"/>
  <c r="B7" i="3" s="1"/>
  <c r="X10" i="3"/>
  <c r="A7" i="3"/>
  <c r="B1" i="4"/>
  <c r="B4" i="3"/>
  <c r="B5" i="3"/>
  <c r="B8" i="3"/>
  <c r="U27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<sst xmlns="http://schemas.openxmlformats.org/spreadsheetml/2006/main" count="913" uniqueCount="601">
  <si>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</si>
  <si>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</si>
  <si>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</si>
  <si>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</si>
  <si>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</si>
  <si>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</si>
  <si>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</si>
  <si>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</si>
  <si>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</si>
  <si>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</si>
  <si>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</si>
  <si>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</si>
  <si>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</si>
  <si>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</si>
  <si>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</si>
  <si>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</si>
  <si>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</si>
  <si>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</si>
  <si>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</si>
  <si>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</si>
  <si>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</si>
  <si>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</si>
  <si>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</si>
  <si>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</si>
  <si>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</si>
  <si>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</si>
  <si>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</si>
  <si>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</si>
  <si>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</si>
  <si>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</si>
  <si>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</si>
  <si>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</si>
  <si>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</si>
  <si>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</si>
  <si>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</si>
  <si>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</si>
  <si>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</si>
  <si>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</si>
  <si>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</si>
  <si>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</si>
  <si>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</si>
  <si>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</si>
  <si>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</si>
  <si>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</si>
  <si>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</si>
  <si>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</si>
  <si>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</si>
  <si>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</si>
  <si>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</si>
  <si>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</si>
  <si>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</si>
  <si>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</si>
  <si>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</si>
  <si>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</si>
  <si>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</si>
  <si>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</si>
  <si>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</si>
  <si>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</si>
  <si>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</si>
  <si>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</si>
  <si>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</si>
  <si>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</si>
  <si>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</si>
  <si>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</si>
  <si>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</si>
  <si>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</si>
  <si>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</si>
  <si>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</si>
  <si>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</si>
  <si>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</si>
  <si>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</si>
  <si>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</si>
  <si>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</si>
  <si>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</si>
  <si>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</si>
  <si>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</si>
  <si>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</si>
  <si>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</si>
  <si>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</si>
  <si>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</si>
  <si>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</si>
  <si>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</si>
  <si>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</si>
  <si>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</si>
  <si>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</si>
  <si>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</si>
  <si>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</si>
  <si>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</si>
  <si>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</si>
  <si>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</si>
  <si>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</si>
  <si>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</si>
  <si>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</si>
  <si>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</si>
  <si>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</si>
  <si>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</si>
  <si>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</si>
  <si>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</si>
  <si>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</si>
  <si>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</si>
  <si>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</si>
  <si>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</si>
  <si>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</si>
  <si>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</si>
  <si>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</si>
  <si>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</si>
  <si>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</si>
  <si>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</si>
  <si>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</si>
  <si>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</si>
  <si>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</si>
  <si>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</si>
  <si>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</si>
  <si>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</si>
  <si>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</si>
  <si>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</si>
  <si>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</si>
  <si>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</si>
  <si>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</si>
  <si>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</si>
  <si>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</si>
  <si>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</si>
  <si>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</si>
  <si>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</si>
  <si>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</si>
  <si>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</si>
  <si>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</si>
  <si>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</si>
  <si>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</si>
  <si>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</si>
  <si>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</si>
  <si>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</si>
  <si>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</si>
  <si>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</si>
  <si>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</si>
  <si>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</si>
  <si>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</si>
  <si>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</si>
  <si>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</si>
  <si>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</si>
  <si>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</si>
  <si>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</si>
  <si>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</si>
  <si>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</si>
  <si>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</si>
  <si>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</si>
  <si>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</si>
  <si>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</si>
  <si>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</si>
  <si>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</si>
  <si>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</si>
  <si>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</si>
  <si>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</si>
  <si>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</si>
  <si>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</si>
  <si>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</si>
  <si>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</si>
  <si>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</si>
  <si>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</si>
  <si>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</si>
  <si>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</si>
  <si>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</si>
  <si>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</si>
  <si>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</si>
  <si>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</si>
  <si>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</si>
  <si>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</si>
  <si>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</si>
  <si>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</si>
  <si>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</si>
  <si>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</si>
  <si>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</si>
  <si>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</si>
  <si>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</si>
  <si>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</si>
  <si>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</si>
  <si>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</si>
  <si>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</si>
  <si>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</si>
  <si>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</si>
  <si>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</si>
  <si>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</si>
  <si>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</si>
  <si>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</si>
  <si>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</si>
  <si>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</si>
  <si>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</si>
  <si>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</si>
  <si>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</si>
  <si>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</si>
  <si>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</si>
  <si>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</si>
  <si>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</si>
  <si>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</si>
  <si>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</si>
  <si>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</si>
  <si>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</si>
  <si>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</si>
  <si>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</si>
  <si>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</si>
  <si>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</si>
  <si>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</si>
  <si>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</si>
  <si>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</si>
  <si>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</si>
  <si>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</si>
  <si>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</si>
  <si>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</si>
  <si>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</si>
  <si>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</si>
  <si>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</si>
  <si>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</si>
  <si>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</si>
  <si>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</si>
  <si>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</si>
  <si>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</si>
  <si>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</si>
  <si>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</si>
  <si>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</si>
  <si>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</si>
  <si>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</si>
  <si>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</si>
  <si>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</si>
  <si>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</si>
  <si>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</si>
  <si>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</si>
  <si>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</si>
  <si>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</si>
  <si>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</si>
  <si>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</si>
  <si>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</si>
  <si>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</si>
  <si>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</si>
  <si>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</si>
  <si>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</si>
  <si>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</si>
  <si>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</si>
  <si>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</si>
  <si>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</si>
  <si>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</si>
  <si>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</si>
  <si>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</si>
  <si>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</si>
  <si>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</si>
  <si>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</si>
  <si>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</si>
  <si>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</si>
  <si>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</si>
  <si>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</si>
  <si>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</si>
  <si>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</si>
  <si>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</si>
  <si>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</si>
  <si>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</si>
  <si>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</si>
  <si>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</si>
  <si>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</si>
  <si>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</si>
  <si>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</si>
  <si>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</si>
  <si>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</si>
  <si>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</si>
  <si>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</si>
  <si>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</si>
  <si>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</si>
  <si>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</si>
  <si>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</si>
  <si>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</si>
  <si>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</si>
  <si>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</si>
  <si>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</si>
  <si>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</si>
  <si>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</si>
  <si>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</si>
  <si>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</si>
  <si>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</si>
  <si>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</si>
  <si>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</si>
  <si>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</si>
  <si>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</si>
  <si>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</si>
  <si>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</si>
  <si>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</si>
  <si>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</si>
  <si>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</si>
  <si>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</si>
  <si>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</si>
  <si>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</si>
  <si>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</si>
  <si>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</si>
  <si>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</si>
  <si>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</si>
  <si>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</si>
  <si>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</si>
  <si>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</si>
  <si>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</si>
  <si>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</si>
  <si>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</si>
  <si>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</si>
  <si>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</si>
  <si>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</si>
  <si>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</si>
  <si>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</si>
  <si>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</si>
  <si>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</si>
  <si>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</si>
  <si>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</si>
  <si>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</si>
  <si>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</si>
  <si>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</si>
  <si>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</si>
  <si>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</si>
  <si>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</si>
  <si>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</si>
  <si>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</si>
  <si>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</si>
  <si>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</si>
  <si>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</si>
  <si>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</si>
  <si>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</si>
  <si>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</si>
  <si>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</si>
  <si>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</si>
  <si>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</si>
  <si>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</si>
  <si>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</si>
  <si>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</si>
  <si>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</si>
  <si>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</si>
  <si>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</si>
  <si>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</si>
  <si>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</si>
  <si>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</si>
  <si>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</si>
  <si>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</si>
  <si>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</si>
  <si>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</si>
  <si>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</si>
  <si>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</si>
  <si>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</si>
  <si>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</si>
  <si>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</si>
  <si>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</si>
  <si>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</si>
  <si>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</si>
  <si>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</si>
  <si>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</si>
  <si>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</si>
  <si>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</si>
  <si>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</si>
  <si>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</si>
  <si>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</si>
  <si>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</si>
  <si>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</si>
  <si>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</si>
  <si>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</si>
  <si>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</si>
  <si>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</si>
  <si>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</si>
  <si>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</si>
  <si>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</si>
  <si>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</si>
  <si>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</si>
  <si>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</si>
  <si>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</si>
  <si>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</si>
  <si>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</si>
  <si>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</si>
  <si>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</si>
  <si>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</si>
  <si>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</si>
  <si>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</si>
  <si>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</si>
  <si>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</si>
  <si>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</si>
  <si>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</si>
  <si>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</si>
  <si>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</si>
  <si>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</si>
  <si>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</si>
  <si>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</si>
  <si>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</si>
  <si>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</si>
  <si>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</si>
  <si>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</si>
  <si>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</si>
  <si>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</si>
  <si>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</si>
  <si>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</si>
  <si>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</si>
  <si>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</si>
  <si>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</si>
  <si>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</si>
  <si>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</si>
  <si>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</si>
  <si>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</si>
  <si>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</si>
  <si>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</si>
  <si>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</si>
  <si>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</si>
  <si>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</si>
  <si>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</si>
  <si>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</si>
  <si>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</si>
  <si>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</si>
  <si>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</si>
  <si>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</si>
  <si>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</si>
  <si>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</si>
  <si>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</si>
  <si>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</si>
  <si>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</si>
  <si>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</si>
  <si>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</si>
  <si>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</si>
  <si>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</si>
  <si>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</si>
  <si>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</si>
  <si>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</si>
  <si>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</si>
  <si>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</si>
  <si>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</si>
  <si>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</si>
  <si>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</si>
  <si>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</si>
  <si>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</si>
  <si>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</si>
  <si>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</si>
  <si>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</si>
  <si>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</si>
  <si>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</si>
  <si>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</si>
  <si>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</si>
  <si>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</si>
  <si>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</si>
  <si>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</si>
  <si>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</si>
  <si>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</si>
  <si>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</si>
  <si>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</si>
  <si>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</si>
  <si>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</si>
  <si>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</si>
  <si>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</si>
  <si>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</si>
  <si>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</si>
  <si>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</si>
  <si>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</si>
  <si>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</si>
  <si>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</si>
  <si>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</si>
  <si>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</si>
  <si>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</si>
  <si>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</si>
  <si>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</si>
  <si>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</si>
  <si>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</si>
  <si>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</si>
  <si>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</si>
  <si>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</si>
  <si>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</si>
  <si>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</si>
  <si>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</si>
  <si>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</si>
  <si>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</si>
  <si>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</si>
  <si>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</si>
  <si>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</si>
  <si>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</si>
  <si>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</si>
  <si>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</si>
  <si>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</si>
  <si>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</si>
  <si>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</si>
  <si>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</si>
  <si>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</si>
  <si>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</si>
  <si>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</si>
  <si>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</si>
  <si>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</si>
  <si>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</si>
  <si>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</si>
  <si>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</si>
  <si>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</si>
  <si>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</si>
  <si>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</si>
  <si>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</si>
  <si>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</si>
  <si>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</si>
  <si>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</si>
  <si>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</si>
  <si>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</si>
  <si>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</si>
  <si>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</si>
  <si>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</si>
  <si>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</si>
  <si>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</si>
  <si>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</si>
  <si>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</si>
  <si>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</si>
  <si>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</si>
  <si>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</si>
  <si>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</si>
  <si>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</si>
  <si>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</si>
  <si>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</si>
  <si>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</si>
  <si>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</si>
  <si>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</si>
  <si>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</si>
  <si>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</si>
  <si>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</si>
  <si>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</si>
  <si>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</si>
  <si>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</si>
  <si>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</si>
  <si>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</si>
  <si>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</si>
  <si>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</si>
  <si>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</si>
  <si>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</si>
  <si>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</si>
  <si>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</si>
  <si>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</si>
  <si>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</si>
  <si>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</si>
  <si>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</si>
  <si>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</si>
  <si>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</si>
  <si>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</si>
  <si>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</si>
  <si>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</si>
  <si>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</si>
  <si>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</si>
  <si>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</si>
  <si>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</si>
  <si>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</si>
  <si>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</si>
  <si>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</si>
  <si>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</si>
  <si>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</si>
  <si>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</si>
  <si>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</si>
  <si>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</si>
  <si>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</si>
  <si>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</si>
  <si>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</si>
  <si>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</si>
  <si>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</si>
  <si>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</si>
  <si>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</si>
  <si>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</si>
  <si>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</si>
  <si>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</si>
  <si>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</si>
  <si>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</si>
  <si>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</si>
  <si>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</si>
  <si>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</si>
  <si>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</si>
  <si>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</si>
  <si>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</si>
  <si>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</si>
  <si>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</si>
  <si>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</si>
  <si>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</si>
  <si>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</si>
  <si>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</si>
  <si>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</si>
  <si>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</si>
  <si>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</si>
  <si>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</si>
  <si>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</si>
  <si>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</si>
  <si>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</si>
  <si>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</si>
  <si>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</si>
  <si>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</si>
  <si>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</si>
  <si>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BLUM ABD.1000 Merivobox/Aventos top, vnější krytka pro potisk, bílá</t>
  </si>
  <si>
    <t>BLUM ABD.1000 Merivobox/Aventos top, vonkajšia krytka na potlač, biela</t>
  </si>
  <si>
    <t>BLUM ABD.1000 Merivobox/Aventos top, zaślepka zewnętrzna do nadruku, biała</t>
  </si>
  <si>
    <t>Blum Abd.1000 Merivobox/Aventos Top, Outer Cover Cap For Printing, White</t>
  </si>
  <si>
    <t>487887 BLUM ABD.1000 Merivobox/Aventos top, vnější krytka pro potisk, bílá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</si>
  <si>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</si>
  <si>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</si>
  <si>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zaślepka zewn. do nadruku, jasnoszara IG</t>
  </si>
  <si>
    <t>Blum Abd.1000 Merivobox/Aventos Top, Outer Cover Cap For Printing, Light Grey Ig</t>
  </si>
  <si>
    <t>487888 BLUM ABD.1000 Merivobox/Aventos top, vnější krytka pro potisk, světle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</si>
  <si>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</si>
  <si>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</si>
  <si>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 do nadruku, ciemnoszara OG</t>
  </si>
  <si>
    <t>Blum Abd.1000 Merivobox/Aventos Top, Outer Cover Cap For Printing, Dark Grey Og</t>
  </si>
  <si>
    <t>487889 BLUM ABD.1000 Merivobox/Aventos top, vnější krytka pro potisk, tmavě šedá OG</t>
  </si>
  <si>
    <t>Vybranou krytku nemáme skladem, proto se prodlouží termín dodání o 5-15 pracovních dnů.</t>
  </si>
  <si>
    <t>Vybranú krytku nemáme na sklade, preto sa predĺži termín dodania o 5-15 pracovných dní.</t>
  </si>
  <si>
    <t>Wybranej zaślepki nie mamy na magazynie, dlatego termin dostawy wydłuży się o 5–15 dni roboczych.</t>
  </si>
  <si>
    <t>A kiválasztott takaróelem nincs raktáron, ezért a szállítási határidő 5–15 munkanappal meghosszabbodik.</t>
  </si>
  <si>
    <t>We do not keep the selected cover cap in stock, therefore the delivery time will be extended by 5-15 working days.</t>
  </si>
  <si>
    <t>Nous ne disposons pas en stock du bouchon obturateur sélectionné ; le délai de livraison sera donc prolongé de 5 à 15 jours ouvrables.</t>
  </si>
  <si>
    <t>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</si>
</sst>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1" fillId="0" borderId="0"/>
  </cellStyleXfs>
  <cellXfs count="90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49" fontId="31" fillId="0" borderId="0" xfId="11" applyNumberFormat="1"/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C4275D4E-B15D-44CC-8F40-627825CAC9B2}"/>
    <cellStyle name="Procenta 2" xfId="5" xr:uid="{829EDB4D-9710-47E1-98D0-E12ACFC77EBA}"/>
  </cellStyles>
  <dxfs count="13"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1786414</xdr:colOff>
      <xdr:row>2</xdr:row>
      <xdr:rowOff>111442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1177290</xdr:colOff>
      <xdr:row>13</xdr:row>
      <xdr:rowOff>231458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5" t="str">
        <f>překlady!B39</f>
        <v>Tovább &gt;</v>
      </c>
      <c r="M2" s="65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74" t="str">
        <f>překlady!B5</f>
        <v>Takaró konfigurátor</v>
      </c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Változat 1.05</v>
      </c>
    </row>
    <row r="29" spans="1:14" hidden="1" x14ac:dyDescent="0.25">
      <c r="N29" s="25">
        <v>4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4" t="str">
        <f>překlady!B28</f>
        <v>Kezdőlap</v>
      </c>
      <c r="R2" s="65"/>
      <c r="S2" s="65"/>
      <c r="T2" s="65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4"/>
      <c r="R3" s="65"/>
      <c r="S3" s="65"/>
      <c r="T3" s="65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84" t="str">
        <f>překlady!B29</f>
        <v>Mindig a honlapunkon elérhető legfrissebb űrlapot használja.</v>
      </c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</row>
    <row r="8" spans="1:23" ht="15.75" customHeight="1" x14ac:dyDescent="0.25">
      <c r="E8" s="14" t="str">
        <f>překlady!B30</f>
        <v xml:space="preserve">Kérjük, töltse ki elérhetőségi adatait, majd kattintson a kívánt mezőre az alábbiakban. </v>
      </c>
    </row>
    <row r="9" spans="1:23" ht="10.9" customHeight="1" x14ac:dyDescent="0.25"/>
    <row r="10" spans="1:23" ht="6.6" customHeight="1" x14ac:dyDescent="0.25"/>
    <row r="11" spans="1:23" x14ac:dyDescent="0.25">
      <c r="E11" s="82" t="str">
        <f>překlady!B31</f>
        <v>Rendelés száma</v>
      </c>
      <c r="F11" s="82"/>
      <c r="G11" s="82"/>
      <c r="H11" s="82"/>
      <c r="I11" s="82"/>
      <c r="J11" s="15"/>
      <c r="K11" s="83"/>
      <c r="L11" s="83"/>
      <c r="M11" s="83"/>
      <c r="N11" s="83"/>
      <c r="O11" s="83"/>
      <c r="P11" s="8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82" t="str">
        <f>překlady!B32</f>
        <v>Partner</v>
      </c>
      <c r="F13" s="82"/>
      <c r="G13" s="82"/>
      <c r="H13" s="82"/>
      <c r="I13" s="82"/>
      <c r="J13" s="15"/>
      <c r="K13" s="83"/>
      <c r="L13" s="83"/>
      <c r="M13" s="83"/>
      <c r="N13" s="83"/>
      <c r="O13" s="83"/>
      <c r="P13" s="8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82" t="str">
        <f>překlady!B33</f>
        <v>VAT EU:</v>
      </c>
      <c r="F15" s="82"/>
      <c r="G15" s="82"/>
      <c r="H15" s="82"/>
      <c r="I15" s="82"/>
      <c r="J15" s="15"/>
      <c r="K15" s="83"/>
      <c r="L15" s="83"/>
      <c r="M15" s="83"/>
      <c r="N15" s="83"/>
      <c r="O15" s="83"/>
      <c r="P15" s="8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82" t="str">
        <f>překlady!B34</f>
        <v>Kapcsolattartó telefonszám</v>
      </c>
      <c r="F17" s="82"/>
      <c r="G17" s="82"/>
      <c r="H17" s="82"/>
      <c r="I17" s="82"/>
      <c r="J17" s="15"/>
      <c r="K17" s="83"/>
      <c r="L17" s="83"/>
      <c r="M17" s="83"/>
      <c r="N17" s="83"/>
      <c r="O17" s="83"/>
      <c r="P17" s="8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81" t="str">
        <f>překlady!$B$53</f>
        <v>A szokványos nyomtatási időszak 10 munkanap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81" t="str">
        <f>překlady!B35</f>
        <v>A feltüntetett árak nem tartalmaznak áfát!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 xml:space="preserve">A űrlapot mindig felülről lefelé haladva kell kitölteni. Ha visszalépve módosítást hajt végre, ellenőrizze, hogy a következő tételek helyesek-e. 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76" t="str">
        <f>překlady!B41</f>
        <v>A megrendeléshez mellékelni kell a logó grafikai alapját vektorokban és a Pantone színskálán szereplő színekben.</v>
      </c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</row>
    <row r="26" spans="2:19" x14ac:dyDescent="0.25">
      <c r="E26" s="17"/>
    </row>
    <row r="27" spans="2:19" x14ac:dyDescent="0.25">
      <c r="E27" s="76" t="str">
        <f>překlady!B37</f>
        <v>A kitöltött megrendelést küldje el a megrendelesek@demos-trade.com címre.</v>
      </c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Megerősítem, hogy megértettem és elfogadom a fent említett feltételeket és ajánlásokat.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4" t="str">
        <f>překlady!B40</f>
        <v>&lt; Vissza</v>
      </c>
      <c r="C32" s="65"/>
      <c r="J32" s="77"/>
      <c r="R32" s="79" t="str">
        <f>překlady!B39</f>
        <v>Tovább &gt;</v>
      </c>
      <c r="S32" s="80"/>
    </row>
    <row r="33" spans="2:19" ht="15.75" customHeight="1" thickBot="1" x14ac:dyDescent="0.3">
      <c r="B33" s="64"/>
      <c r="C33" s="65"/>
      <c r="J33" s="78"/>
      <c r="R33" s="79"/>
      <c r="S33" s="80"/>
    </row>
    <row r="35" spans="2:19" x14ac:dyDescent="0.25"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9" x14ac:dyDescent="0.25"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</row>
    <row r="37" spans="2:19" x14ac:dyDescent="0.25"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2:19" x14ac:dyDescent="0.25"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</row>
    <row r="40" spans="2:19" x14ac:dyDescent="0.25"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</row>
    <row r="41" spans="2:19" x14ac:dyDescent="0.25"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5"/>
  <sheetViews>
    <sheetView workbookViewId="0">
      <selection activeCell="B1" sqref="B1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Változat </v>
      </c>
      <c r="B1" s="59" t="s">
        <v>600</v>
      </c>
      <c r="D1">
        <f>Úvod!N29</f>
        <v>4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madarsky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5" si="0">IF($D$1=1,C:C,IF($D$1=2,D:D,IF($D$1=3,E:E,IF($D$1=4,F:F,IF($D$1=5,G:G,IF($D$1=6,H:H))))))</f>
        <v xml:space="preserve">Változat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Takaró konfigurátor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A takarósapka anyaga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Műanyag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Fém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Mennyiség (min. 50 db)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A logó színeinek száma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Nyomtatási díj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Ismételt nyomtatás?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igen, ugyanez a rendelés már korábban is megvalósult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85" t="s">
        <v>323</v>
      </c>
      <c r="O13" t="s">
        <v>29</v>
      </c>
    </row>
    <row r="14" spans="1:15" x14ac:dyDescent="0.25">
      <c r="B14" t="str">
        <f t="shared" si="0"/>
        <v>nem, ez egy új rendelés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85"/>
      <c r="O14" t="s">
        <v>30</v>
      </c>
    </row>
    <row r="15" spans="1:15" x14ac:dyDescent="0.25">
      <c r="B15" t="str">
        <f t="shared" si="0"/>
        <v>Ismételt nyomtatás díja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Előkészítési díj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Grafikai előkészítés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pánt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fiók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A takarósapka márkája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Mire rendeli a sapkát?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Alapár 1 db takarósapkáért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Kedvezmény a takarósapkákra (%)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A takarósapka ára kedvezmény után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Válasszon egyet a lehetőségek közül: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A nyomtatott takarósapkák teljes ára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Ár 1 db nyomtatott takarósapkáért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Kezdőlap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Mindig a honlapunkon elérhető legfrissebb űrlapot használja.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 xml:space="preserve">Kérjük, töltse ki elérhetőségi adatait, majd kattintson a kívánt mezőre az alábbiakban. 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Rendelés száma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Partner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VAT EU: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Kapcsolattartó telefonszám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A feltüntetett árak nem tartalmaznak áfát!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 xml:space="preserve">A űrlapot mindig felülről lefelé haladva kell kitölteni. Ha visszalépve módosítást hajt végre, ellenőrizze, hogy a következő tételek helyesek-e. 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A kitöltött megrendelést küldje el a megrendelesek@demos-trade.com címre.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A takarósapka cikkszáma és megnevezése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Tovább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Vissza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A megrendeléshez mellékelni kell a logó grafikai alapját vektorokban és a Pantone színskálán szereplő színekben.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A takarósapkák rendelkezésre állása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Figyelem - a megrendelt takarósapka nem szimmetrikus, kérjük, mellékeljen rajzot.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db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Módosítsa a mennyiséget teljes csomagolásra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Megerősítem, hogy megértettem és elfogadom a fent említett feltételeket és ajánlásokat.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A feltüntetett ár végleges, nem alkalmazható árengedmény.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Az ár a megrendelt darabszámtól függ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Ár 200 db esetén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Ár 1000 db esetén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A szokványos nyomtatási időszak 10 munkanap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Írd le a színeket a Pantone színskálán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  <row r="55" spans="2:8" x14ac:dyDescent="0.25">
      <c r="B55" t="str">
        <f t="shared" si="0"/>
        <v>A kiválasztott takaróelem nincs raktáron, ezért a szállítási határidő 5–15 munkanappal meghosszabbodik.</v>
      </c>
      <c r="C55" t="s">
        <v>594</v>
      </c>
      <c r="D55" t="s">
        <v>595</v>
      </c>
      <c r="E55" t="s">
        <v>596</v>
      </c>
      <c r="F55" t="s">
        <v>597</v>
      </c>
      <c r="G55" t="s">
        <v>598</v>
      </c>
      <c r="H55" t="s">
        <v>599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D15" sqref="D15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5" t="str">
        <f>překlady!B28</f>
        <v>Kezdőlap</v>
      </c>
      <c r="M2" s="65"/>
    </row>
    <row r="3" spans="1:24" ht="19.149999999999999" customHeight="1" x14ac:dyDescent="0.25"/>
    <row r="4" spans="1:24" ht="15.75" x14ac:dyDescent="0.25">
      <c r="B4" s="44" t="str">
        <f>překlady!B20</f>
        <v>A takarósapka márkája</v>
      </c>
      <c r="D4" s="66"/>
      <c r="E4" s="66"/>
    </row>
    <row r="5" spans="1:24" ht="15.75" x14ac:dyDescent="0.25">
      <c r="B5" s="32" t="str">
        <f>překlady!B21</f>
        <v>Mire rendeli a sapkát?</v>
      </c>
      <c r="D5" s="66"/>
      <c r="E5" s="66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A takarósapka cikkszáma és megnevezése</v>
      </c>
      <c r="D6" s="67"/>
      <c r="E6" s="67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68" t="str">
        <f>IFERROR((IF(OR(D6=karty!C24,D6=karty!C25,D6=karty!C26),překlady!B55,IF(F6=2,překlady!B43,""))),"")</f>
        <v/>
      </c>
      <c r="C7" s="68"/>
      <c r="D7" s="68"/>
      <c r="E7" s="68"/>
      <c r="X7" s="10" t="s">
        <v>53</v>
      </c>
    </row>
    <row r="8" spans="1:24" ht="18.600000000000001" customHeight="1" x14ac:dyDescent="0.25">
      <c r="B8" s="44" t="str">
        <f>překlady!B9</f>
        <v>Mennyiség (min. 50 db)</v>
      </c>
      <c r="D8" s="58"/>
      <c r="E8" s="47" t="str">
        <f>překlady!B44</f>
        <v>db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69"/>
      <c r="E9" s="69"/>
    </row>
    <row r="10" spans="1:24" ht="15.75" x14ac:dyDescent="0.25">
      <c r="B10" s="32" t="str">
        <f>překlady!B10</f>
        <v>A logó színeinek száma (1-4)</v>
      </c>
      <c r="C10" s="45"/>
      <c r="D10" s="73"/>
      <c r="E10" s="73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Írd le a színeket a Pantone színskálán</v>
      </c>
      <c r="C11" s="61" t="str">
        <f>IF(D10&gt;0,"1:","")</f>
        <v/>
      </c>
      <c r="D11" s="70"/>
      <c r="E11" s="70"/>
      <c r="F11" s="48"/>
    </row>
    <row r="12" spans="1:24" ht="19.149999999999999" customHeight="1" x14ac:dyDescent="0.25">
      <c r="C12" s="60" t="str">
        <f>IF(D10&gt;1,"2:","")</f>
        <v/>
      </c>
      <c r="D12" s="71"/>
      <c r="E12" s="71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71"/>
      <c r="E13" s="71"/>
    </row>
    <row r="14" spans="1:24" ht="19.149999999999999" customHeight="1" x14ac:dyDescent="0.25">
      <c r="C14" s="60" t="str">
        <f>IF(D10&gt;3,"4:","")</f>
        <v/>
      </c>
      <c r="D14" s="71"/>
      <c r="E14" s="71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A nyomtatott takarósapkák teljes ára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HUF</v>
      </c>
      <c r="G16" s="72" t="str">
        <f>IF(SUM(V14:V16)=3,překlady!B51,"")</f>
        <v/>
      </c>
      <c r="H16" s="72"/>
      <c r="I16" s="72" t="str">
        <f>IF(SUM(V14:V16)=3,překlady!B52,"")</f>
        <v/>
      </c>
      <c r="J16" s="72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Ár 1 db nyomtatott takarósapkáért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HUF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A feltüntetett ár végleges, nem alkalmazható árengedmény. A feltüntetett árak nem tartalmaznak áfát!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A megrendeléshez mellékelni kell a logó grafikai alapját vektorokban és a Pantone színskálán szereplő színekben.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4" t="str">
        <f>překlady!B40</f>
        <v>&lt; Vissza</v>
      </c>
      <c r="M23" s="65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A kitöltött megrendelést küldje el a megrendelesek@demos-trade.com címre.</v>
      </c>
      <c r="L24" s="64"/>
      <c r="M24" s="65"/>
    </row>
    <row r="25" spans="2:23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Pg63FhD47tCUjceuxFGc5c2VFQarBEkkzESRWdoG555vaArLbl0meSEV3jUvU6D3fswlYCP39f4rhmof3reC4g==" saltValue="A3tbzLLMXGDzRqaVfY7EbA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0" priority="22">
      <formula>LEN(TRIM(B7))&gt;0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showInputMessage="1" showErrorMessage="1" sqref="D6:E6" xr:uid="{74DE17FE-F92A-436E-BF45-13819CB42846}">
      <formula1>$B$29:$B$37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577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578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A4" workbookViewId="0">
      <selection activeCell="W24" sqref="W24:W26"/>
    </sheetView>
  </sheetViews>
  <sheetFormatPr defaultRowHeight="15" x14ac:dyDescent="0.25"/>
  <cols>
    <col min="3" max="3" width="66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4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85"/>
    </row>
    <row r="6" spans="1:26" x14ac:dyDescent="0.25">
      <c r="K6" s="85"/>
    </row>
    <row r="7" spans="1:26" x14ac:dyDescent="0.25">
      <c r="W7" s="86" t="s">
        <v>282</v>
      </c>
      <c r="X7" s="86"/>
      <c r="Y7" s="87" t="s">
        <v>323</v>
      </c>
      <c r="Z7" s="87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6"/>
      <c r="X8" s="86"/>
      <c r="Y8" s="87"/>
      <c r="Z8" s="87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takarósapka nyomtatásra fehér - darab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19.848549999999999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29.772824999999997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takarósapka nyomtatásra szürke - darab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19.848549999999999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29.772824999999997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műanyag takarósapka,nyomtatásra fehér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20.170480000000001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30.255720000000004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műanyag takarósapka,nyomtatásra szürke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20.170480000000001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30.255720000000004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műanyag takarósapka,nyomtatásra fekete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20.170480000000001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30.255720000000004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takarósapka pántkarra ráütődő pánt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5.5054800000000004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8.2582200000000014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takarósapka pántkarra féligráütődő  és közézáródó pánt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5.5054800000000004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8.2582200000000014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takarósapka pántkarra csillapított pántokhoz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2.96048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4.4407199999999998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takarósapka pánttálra csillapított pántokhoz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6.6609699999999998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9.9914550000000002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külső sapka MERIVOBOX embléma nélkül, nyomtatáshoz, csiszolt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137.47435999999999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164.96923199999998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 ZAA.532C takaró.ANT-IN logó nélkül.műanyag fehér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23.51839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28.222068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takarósapka Antaro  logó nélkül műanyag szürke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23.51839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28.222068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külső takaróelem Legrabox rendszerhez, nyomtatáshoz – karbonfekete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30.771609999999999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36.925931999999996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külső takarósapka Legrabox fehér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25.42323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30.507876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külső takarósapka Legrabox szürke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25.42323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30.507876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Blum_Z</v>
      </c>
      <c r="B24" s="54">
        <v>487887</v>
      </c>
      <c r="C24" t="str">
        <f t="shared" si="1"/>
        <v>487887 BLUM ABD.1000 külső takarósapka MERIVOBOX embléma nélkül, nyomtatáshoz, fehér, S</v>
      </c>
      <c r="D24" s="54">
        <v>487887</v>
      </c>
      <c r="E24" s="63" t="s">
        <v>579</v>
      </c>
      <c r="F24" s="63" t="s">
        <v>580</v>
      </c>
      <c r="G24" s="63" t="s">
        <v>581</v>
      </c>
      <c r="H24" s="63" t="s">
        <v>130</v>
      </c>
      <c r="I24" s="63" t="s">
        <v>582</v>
      </c>
      <c r="J24">
        <f t="shared" si="2"/>
        <v>23.685510000000001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28.422612000000001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583</v>
      </c>
    </row>
    <row r="25" spans="1:25" x14ac:dyDescent="0.25">
      <c r="A25" t="str">
        <f t="shared" si="4"/>
        <v>Blum_Z</v>
      </c>
      <c r="B25" s="54">
        <v>487888</v>
      </c>
      <c r="C25" t="str">
        <f t="shared" si="1"/>
        <v>487888 BLUM ABD.1000 külső takarósapka MERIVOBOX embléma nélkül, nyomtatáshoz, szürke,</v>
      </c>
      <c r="D25" s="54">
        <v>487888</v>
      </c>
      <c r="E25" s="63" t="s">
        <v>584</v>
      </c>
      <c r="F25" s="63" t="s">
        <v>585</v>
      </c>
      <c r="G25" s="63" t="s">
        <v>586</v>
      </c>
      <c r="H25" s="63" t="s">
        <v>135</v>
      </c>
      <c r="I25" s="63" t="s">
        <v>587</v>
      </c>
      <c r="J25">
        <f t="shared" si="2"/>
        <v>23.685510000000001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28.422612000000001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588</v>
      </c>
    </row>
    <row r="26" spans="1:25" x14ac:dyDescent="0.25">
      <c r="A26" t="str">
        <f t="shared" si="4"/>
        <v>Blum_Z</v>
      </c>
      <c r="B26" s="54">
        <v>487889</v>
      </c>
      <c r="C26" t="str">
        <f t="shared" si="1"/>
        <v>487889 BLUM ABD.1000 külső takarósapka MERIVOBOX embléma nélkül, nyomtatáshoz, sötét sz</v>
      </c>
      <c r="D26" s="54">
        <v>487889</v>
      </c>
      <c r="E26" s="63" t="s">
        <v>589</v>
      </c>
      <c r="F26" s="63" t="s">
        <v>590</v>
      </c>
      <c r="G26" s="63" t="s">
        <v>591</v>
      </c>
      <c r="H26" s="63" t="s">
        <v>139</v>
      </c>
      <c r="I26" s="63" t="s">
        <v>592</v>
      </c>
      <c r="J26">
        <f t="shared" si="2"/>
        <v>23.685510000000001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28.422612000000001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593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 70.1503 kartakaró ráütődő pántra, logó nélkül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20.153549999999999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24.184259999999998</v>
      </c>
      <c r="Q27" s="6"/>
      <c r="R27" t="s">
        <v>50</v>
      </c>
      <c r="S27" s="7" t="s">
        <v>39</v>
      </c>
      <c r="T27" t="s">
        <v>56</v>
      </c>
      <c r="U27" t="str">
        <f>překlady!B8</f>
        <v>Fém</v>
      </c>
      <c r="Y27" t="s">
        <v>304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pántkar takaró féligráütődő és közézáródó pánthoz,  logó nélkül</v>
      </c>
      <c r="D28">
        <v>12011</v>
      </c>
      <c r="E28" t="s">
        <v>150</v>
      </c>
      <c r="F28" t="s">
        <v>151</v>
      </c>
      <c r="G28" t="s">
        <v>152</v>
      </c>
      <c r="H28" t="s">
        <v>153</v>
      </c>
      <c r="I28" t="s">
        <v>154</v>
      </c>
      <c r="J28">
        <f t="shared" si="2"/>
        <v>24.67548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29.610575999999998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305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 70.1553 Kar takarósapka</v>
      </c>
      <c r="D29">
        <v>12094</v>
      </c>
      <c r="E29" t="s">
        <v>155</v>
      </c>
      <c r="F29" t="s">
        <v>156</v>
      </c>
      <c r="G29" t="s">
        <v>157</v>
      </c>
      <c r="H29" t="s">
        <v>158</v>
      </c>
      <c r="I29" t="s">
        <v>159</v>
      </c>
      <c r="J29">
        <f t="shared" si="2"/>
        <v>20.153549999999999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24.184259999999998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306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 90M2503 Kar takarósapka</v>
      </c>
      <c r="D30">
        <v>12271</v>
      </c>
      <c r="E30" t="s">
        <v>160</v>
      </c>
      <c r="F30" t="s">
        <v>161</v>
      </c>
      <c r="G30" t="s">
        <v>162</v>
      </c>
      <c r="H30" t="s">
        <v>163</v>
      </c>
      <c r="I30" t="s">
        <v>164</v>
      </c>
      <c r="J30">
        <f t="shared" si="2"/>
        <v>13.34919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16.019027999999999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307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pántkar takaró  logó nélkül Onyx</v>
      </c>
      <c r="D31">
        <v>306321</v>
      </c>
      <c r="E31" t="s">
        <v>165</v>
      </c>
      <c r="F31" t="s">
        <v>166</v>
      </c>
      <c r="G31" t="s">
        <v>167</v>
      </c>
      <c r="H31" t="s">
        <v>168</v>
      </c>
      <c r="I31" t="s">
        <v>169</v>
      </c>
      <c r="J31">
        <f t="shared" si="2"/>
        <v>32.416609999999999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38.899932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308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pántkar takaró  logó nélkül Onyx</v>
      </c>
      <c r="D32">
        <v>306326</v>
      </c>
      <c r="E32" t="s">
        <v>170</v>
      </c>
      <c r="F32" t="s">
        <v>171</v>
      </c>
      <c r="G32" t="s">
        <v>172</v>
      </c>
      <c r="H32" t="s">
        <v>173</v>
      </c>
      <c r="I32" t="s">
        <v>174</v>
      </c>
      <c r="J32">
        <f t="shared" si="2"/>
        <v>32.416609999999999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38.899932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309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pántkar takaró pánt vékony anyag, Cristallo, 155° new</v>
      </c>
      <c r="D33">
        <v>347984</v>
      </c>
      <c r="E33" t="s">
        <v>175</v>
      </c>
      <c r="F33" t="s">
        <v>176</v>
      </c>
      <c r="G33" t="s">
        <v>177</v>
      </c>
      <c r="H33" t="s">
        <v>178</v>
      </c>
      <c r="I33" t="s">
        <v>179</v>
      </c>
      <c r="J33">
        <f t="shared" si="2"/>
        <v>20.153549999999999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24.184259999999998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310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takarósapka szürke</v>
      </c>
      <c r="D34">
        <v>294837</v>
      </c>
      <c r="E34" t="s">
        <v>185</v>
      </c>
      <c r="F34" t="s">
        <v>186</v>
      </c>
      <c r="G34" t="s">
        <v>187</v>
      </c>
      <c r="H34" t="s">
        <v>188</v>
      </c>
      <c r="I34" t="s">
        <v>189</v>
      </c>
      <c r="J34">
        <f t="shared" si="2"/>
        <v>17.689679999999999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21.227615999999998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314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takarósapka fehér</v>
      </c>
      <c r="D35">
        <v>294838</v>
      </c>
      <c r="E35" t="s">
        <v>190</v>
      </c>
      <c r="F35" t="s">
        <v>191</v>
      </c>
      <c r="G35" t="s">
        <v>192</v>
      </c>
      <c r="H35" t="s">
        <v>193</v>
      </c>
      <c r="I35" t="s">
        <v>194</v>
      </c>
      <c r="J35">
        <f t="shared" si="2"/>
        <v>17.689679999999999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21.227615999999998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315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takarósapka sötétszürke</v>
      </c>
      <c r="D36">
        <v>294839</v>
      </c>
      <c r="E36" t="s">
        <v>195</v>
      </c>
      <c r="F36" t="s">
        <v>196</v>
      </c>
      <c r="G36" t="s">
        <v>197</v>
      </c>
      <c r="H36" t="s">
        <v>198</v>
      </c>
      <c r="I36" t="s">
        <v>199</v>
      </c>
      <c r="J36">
        <f t="shared" si="2"/>
        <v>17.689679999999999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21.227615999999998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316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takarósapka szürke</v>
      </c>
      <c r="D37">
        <v>103739</v>
      </c>
      <c r="E37" t="s">
        <v>277</v>
      </c>
      <c r="F37" t="s">
        <v>262</v>
      </c>
      <c r="G37" t="s">
        <v>278</v>
      </c>
      <c r="H37" t="s">
        <v>263</v>
      </c>
      <c r="I37" t="s">
        <v>264</v>
      </c>
      <c r="J37">
        <f t="shared" si="2"/>
        <v>19.657260000000001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23.588712000000001</v>
      </c>
      <c r="R37" t="s">
        <v>50</v>
      </c>
      <c r="S37" s="7" t="s">
        <v>49</v>
      </c>
      <c r="T37" t="s">
        <v>55</v>
      </c>
      <c r="U37" t="s">
        <v>11</v>
      </c>
      <c r="Y37" t="s">
        <v>317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pántkar takaró</v>
      </c>
      <c r="D38">
        <v>105363</v>
      </c>
      <c r="E38" t="s">
        <v>180</v>
      </c>
      <c r="F38" t="s">
        <v>181</v>
      </c>
      <c r="G38" t="s">
        <v>182</v>
      </c>
      <c r="H38" t="s">
        <v>183</v>
      </c>
      <c r="I38" t="s">
        <v>184</v>
      </c>
      <c r="J38">
        <f t="shared" si="2"/>
        <v>26.228870000000001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31.474643999999998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320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pánttál takaró</v>
      </c>
      <c r="D39">
        <v>105408</v>
      </c>
      <c r="E39" t="s">
        <v>279</v>
      </c>
      <c r="F39" t="s">
        <v>265</v>
      </c>
      <c r="G39" t="s">
        <v>266</v>
      </c>
      <c r="H39" t="s">
        <v>267</v>
      </c>
      <c r="I39" t="s">
        <v>268</v>
      </c>
      <c r="J39">
        <f t="shared" si="2"/>
        <v>34.746769999999998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41.696123999999998</v>
      </c>
      <c r="R39" t="s">
        <v>50</v>
      </c>
      <c r="S39" s="7" t="s">
        <v>49</v>
      </c>
      <c r="T39" t="s">
        <v>56</v>
      </c>
      <c r="U39" t="s">
        <v>12</v>
      </c>
      <c r="Y39" t="s">
        <v>321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9"/>
      <c r="M2" s="89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8" t="e">
        <f>VLOOKUP(Config!D6,karty!C:E,3,0)</f>
        <v>#N/A</v>
      </c>
    </row>
    <row r="11" spans="1:13" x14ac:dyDescent="0.25">
      <c r="C11" s="88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11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acabe1-a925-4c8e-93ad-bc3cc27619b4">
      <Terms xmlns="http://schemas.microsoft.com/office/infopath/2007/PartnerControls"/>
    </lcf76f155ced4ddcb4097134ff3c332f>
    <Asana xmlns="9cacabe1-a925-4c8e-93ad-bc3cc27619b4">
      <Url xsi:nil="true"/>
      <Description xsi:nil="true"/>
    </Asana>
    <TaxCatchAll xmlns="cd5ff2c2-d0f5-469d-bf4e-c27dd00b98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4" ma:contentTypeDescription="Vytvoří nový dokument" ma:contentTypeScope="" ma:versionID="df696fceff1b5af9b6a8c167a2e85ccd">
  <xsd:schema xmlns:xsd="http://www.w3.org/2001/XMLSchema" xmlns:xs="http://www.w3.org/2001/XMLSchema" xmlns:p="http://schemas.microsoft.com/office/2006/metadata/properties" xmlns:ns2="9cacabe1-a925-4c8e-93ad-bc3cc27619b4" xmlns:ns3="cd5ff2c2-d0f5-469d-bf4e-c27dd00b986b" targetNamespace="http://schemas.microsoft.com/office/2006/metadata/properties" ma:root="true" ma:fieldsID="584a3d37de871b69982f4d0436ad91b5" ns2:_="" ns3:_="">
    <xsd:import namespace="9cacabe1-a925-4c8e-93ad-bc3cc27619b4"/>
    <xsd:import namespace="cd5ff2c2-d0f5-469d-bf4e-c27dd00b986b"/>
    <xsd:element name="properties">
      <xsd:complexType>
        <xsd:sequence>
          <xsd:element name="documentManagement">
            <xsd:complexType>
              <xsd:all>
                <xsd:element ref="ns2:Asana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Asana" ma:index="3" nillable="true" ma:displayName="Asana" ma:description="Odkaz na položku roadmapy do Asany" ma:format="Hyperlink" ma:internalName="Asana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4" nillable="true" ma:displayName="Sdílí se s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" nillable="true" ma:displayName="Sdílené s podrobnostmi" ma:hidden="true" ma:internalName="SharedWithDetails" ma:readOnly="true">
      <xsd:simpleType>
        <xsd:restriction base="dms:Note"/>
      </xsd:simpleType>
    </xsd:element>
    <xsd:element name="TaxCatchAll" ma:index="12" nillable="true" ma:displayName="Taxonomy Catch All Column" ma:hidden="true" ma:list="{864a384c-dde1-4814-9aab-284c87304fd8}" ma:internalName="TaxCatchAll" ma:readOnly="false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yp obsahu"/>
        <xsd:element ref="dc:title" minOccurs="0" maxOccurs="1" ma:index="1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9C1A7C-E7A3-49A2-8E7B-2B7485C28F18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9cacabe1-a925-4c8e-93ad-bc3cc27619b4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cd5ff2c2-d0f5-469d-bf4e-c27dd00b986b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DAA66E1-D044-42B5-B90F-CCD1FD7AA4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acabe1-a925-4c8e-93ad-bc3cc27619b4"/>
    <ds:schemaRef ds:uri="cd5ff2c2-d0f5-469d-bf4e-c27dd00b98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20ED5E-2B68-4B89-995D-A377DAF0F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2026-06-23T05:45:57Z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  <property fmtid="{D5CDD505-2E9C-101B-9397-08002B2CF9AE}" pid="3" name="MediaServiceImageTags">
    <vt:lpwstr/>
  </property>
</Properties>
</file>